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 filterPrivacy="1"/>
  <xr:revisionPtr revIDLastSave="0" documentId="13_ncr:1_{A3882E03-DBD0-0041-A0C1-EA4C5106B1D0}" xr6:coauthVersionLast="47" xr6:coauthVersionMax="47" xr10:uidLastSave="{00000000-0000-0000-0000-000000000000}"/>
  <bookViews>
    <workbookView xWindow="5840" yWindow="460" windowWidth="22260" windowHeight="12640" xr2:uid="{00000000-000D-0000-FFFF-FFFF00000000}"/>
  </bookViews>
  <sheets>
    <sheet name="Sheet3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3" l="1"/>
  <c r="I20" i="3" s="1"/>
  <c r="I26" i="3" s="1"/>
  <c r="H16" i="3"/>
  <c r="H20" i="3" s="1"/>
  <c r="H26" i="3" s="1"/>
  <c r="E14" i="3"/>
  <c r="E18" i="3" s="1"/>
  <c r="E24" i="3" s="1"/>
  <c r="E16" i="3"/>
  <c r="E20" i="3" s="1"/>
  <c r="E26" i="3" s="1"/>
  <c r="D15" i="3"/>
  <c r="D19" i="3" s="1"/>
  <c r="D25" i="3" s="1"/>
  <c r="E8" i="3"/>
  <c r="D8" i="3"/>
  <c r="D16" i="3" s="1"/>
  <c r="D20" i="3" s="1"/>
  <c r="D26" i="3" s="1"/>
  <c r="E7" i="3"/>
  <c r="I15" i="3" s="1"/>
  <c r="I19" i="3" s="1"/>
  <c r="I25" i="3" s="1"/>
  <c r="D7" i="3"/>
  <c r="H15" i="3" s="1"/>
  <c r="H19" i="3" s="1"/>
  <c r="H25" i="3" s="1"/>
  <c r="E6" i="3"/>
  <c r="I14" i="3" s="1"/>
  <c r="I18" i="3" s="1"/>
  <c r="I24" i="3" s="1"/>
  <c r="D6" i="3"/>
  <c r="D14" i="3" s="1"/>
  <c r="D18" i="3" s="1"/>
  <c r="D24" i="3" l="1"/>
  <c r="D22" i="3"/>
  <c r="I30" i="3"/>
  <c r="I31" i="3" s="1"/>
  <c r="I29" i="3"/>
  <c r="E32" i="3"/>
  <c r="E15" i="3"/>
  <c r="E19" i="3" s="1"/>
  <c r="E25" i="3" s="1"/>
  <c r="E30" i="3" s="1"/>
  <c r="E31" i="3" s="1"/>
  <c r="H14" i="3"/>
  <c r="H18" i="3" s="1"/>
  <c r="E29" i="3" l="1"/>
  <c r="H22" i="3"/>
  <c r="H24" i="3"/>
  <c r="D30" i="3"/>
  <c r="D31" i="3" s="1"/>
  <c r="D29" i="3"/>
  <c r="H30" i="3" l="1"/>
  <c r="H31" i="3" s="1"/>
  <c r="H29" i="3"/>
  <c r="I32" i="3"/>
</calcChain>
</file>

<file path=xl/sharedStrings.xml><?xml version="1.0" encoding="utf-8"?>
<sst xmlns="http://schemas.openxmlformats.org/spreadsheetml/2006/main" count="20" uniqueCount="12">
  <si>
    <t>36B4</t>
  </si>
  <si>
    <t>HC</t>
  </si>
  <si>
    <t>AVE</t>
  </si>
  <si>
    <t>orai1</t>
  </si>
  <si>
    <t>stim1</t>
  </si>
  <si>
    <t>ave</t>
  </si>
  <si>
    <t>sd</t>
  </si>
  <si>
    <t>se</t>
  </si>
  <si>
    <t>ttest</t>
  </si>
  <si>
    <t>Healthy Control (HC)</t>
  </si>
  <si>
    <t>Patient (Pt)</t>
  </si>
  <si>
    <t>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</si>
</sst>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.00"/>
    <numFmt numFmtId="169" formatCode="0.00000000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 applyAlignment="1" applyProtection="1">
      <alignment vertical="top"/>
    </xf>
    <xf numFmtId="164" fontId="0" fillId="0" borderId="0" xfId="0" applyNumberFormat="1"/>
    <xf numFmtId="16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orai1 qpcr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Sheet3!$D$31:$E$31</c:f>
                <c:numCache>
                  <c:formatCode>General</c:formatCode>
                  <c:ptCount val="2"/>
                  <c:pt idx="0">
                    <c:v>2.8448700313721952E-2</c:v>
                  </c:pt>
                  <c:pt idx="1">
                    <c:v>5.5669913784145555E-2</c:v>
                  </c:pt>
                </c:numCache>
              </c:numRef>
            </c:plus>
            <c:minus>
              <c:numRef>
                <c:f>Sheet3!$D$31:$E$31</c:f>
                <c:numCache>
                  <c:formatCode>General</c:formatCode>
                  <c:ptCount val="2"/>
                  <c:pt idx="0">
                    <c:v>2.8448700313721952E-2</c:v>
                  </c:pt>
                  <c:pt idx="1">
                    <c:v>5.5669913784145555E-2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Sheet3!$D$28:$E$28</c:f>
              <c:strCache>
                <c:ptCount val="2"/>
                <c:pt idx="0">
                  <c:v>HC</c:v>
                </c:pt>
                <c:pt idx="1">
                  <c:v>Pt</c:v>
                </c:pt>
              </c:strCache>
            </c:strRef>
          </c:cat>
          <c:val>
            <c:numRef>
              <c:f>Sheet3!$D$29:$E$29</c:f>
              <c:numCache>
                <c:formatCode>General</c:formatCode>
                <c:ptCount val="2"/>
                <c:pt idx="0">
                  <c:v>1.0038260649885278</c:v>
                </c:pt>
                <c:pt idx="1">
                  <c:v>1.1312846271095667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C3-44B2-BAA5-A9E0CB662C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6776192"/>
        <c:axId val="546779936"/>
      </c:barChart>
      <c:catAx>
        <c:axId val="54677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779936"/>
        <c:crosses val="autoZero"/>
        <c:auto val="1"/>
        <c:lblAlgn val="ctr"/>
        <c:lblOffset val="100"/>
        <c:noMultiLvlLbl val="0"/>
      </c:catAx>
      <c:valAx>
        <c:axId val="54677993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776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stim1 qpcr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Sheet3!$H$31:$I$31</c:f>
                <c:numCache>
                  <c:formatCode>General</c:formatCode>
                  <c:ptCount val="2"/>
                  <c:pt idx="0">
                    <c:v>0.15576138335675105</c:v>
                  </c:pt>
                  <c:pt idx="1">
                    <c:v>0.1443239951019164</c:v>
                  </c:pt>
                </c:numCache>
              </c:numRef>
            </c:plus>
            <c:minus>
              <c:numRef>
                <c:f>Sheet3!$H$31:$I$31</c:f>
                <c:numCache>
                  <c:formatCode>General</c:formatCode>
                  <c:ptCount val="2"/>
                  <c:pt idx="0">
                    <c:v>0.15576138335675105</c:v>
                  </c:pt>
                  <c:pt idx="1">
                    <c:v>0.1443239951019164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Sheet3!$H$28:$I$28</c:f>
              <c:strCache>
                <c:ptCount val="2"/>
                <c:pt idx="0">
                  <c:v>HC</c:v>
                </c:pt>
                <c:pt idx="1">
                  <c:v>Pt</c:v>
                </c:pt>
              </c:strCache>
            </c:strRef>
          </c:cat>
          <c:val>
            <c:numRef>
              <c:f>Sheet3!$H$29:$I$29</c:f>
              <c:numCache>
                <c:formatCode>General</c:formatCode>
                <c:ptCount val="2"/>
                <c:pt idx="0">
                  <c:v>1.0001126165908738</c:v>
                </c:pt>
                <c:pt idx="1">
                  <c:v>0.98586168189635226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E6-4F20-A5D3-C992B33C5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5396208"/>
        <c:axId val="535393296"/>
      </c:barChart>
      <c:catAx>
        <c:axId val="535396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393296"/>
        <c:crosses val="autoZero"/>
        <c:auto val="1"/>
        <c:lblAlgn val="ctr"/>
        <c:lblOffset val="100"/>
        <c:noMultiLvlLbl val="0"/>
      </c:catAx>
      <c:valAx>
        <c:axId val="5353932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396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485777</xdr:colOff>
      <xdr:row>32</xdr:row>
      <xdr:rowOff>133350</xdr:rowOff>
    </xdr:from>
    <xdr:to>
      <xdr:col>4</xdr:col>
      <xdr:colOff>561976</xdr:colOff>
      <xdr:row>44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814387</xdr:colOff>
      <xdr:row>32</xdr:row>
      <xdr:rowOff>57150</xdr:rowOff>
    </xdr:from>
    <xdr:to>
      <xdr:col>8</xdr:col>
      <xdr:colOff>828675</xdr:colOff>
      <xdr:row>43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2"/>
  <sheetViews>
    <sheetView tabSelected="1" workbookViewId="0">
      <selection activeCell="H27" sqref="H27"/>
    </sheetView>
  </sheetViews>
  <sheetFormatPr baseColWidth="10" defaultColWidth="8.83203125" defaultRowHeight="15" x14ac:dyDescent="0.2"/>
  <cols>
    <col min="2" max="2" width="1.6640625" customWidth="1"/>
    <col min="4" max="4" width="16.6640625" bestFit="1" customWidth="1"/>
    <col min="5" max="5" width="16.33203125" customWidth="1"/>
    <col min="6" max="6" width="3.33203125" customWidth="1"/>
    <col min="7" max="7" width="6.5" customWidth="1"/>
    <col min="8" max="8" width="18" customWidth="1"/>
    <col min="9" max="9" width="18.5" customWidth="1"/>
  </cols>
  <sheetData>
    <row r="1" spans="1:9" x14ac:dyDescent="0.2">
      <c r="C1" t="s">
        <v>0</v>
      </c>
      <c r="D1" t="s">
        <v>9</v>
      </c>
      <c r="E1" t="s">
        <v>10</v>
      </c>
    </row>
    <row r="2" spans="1:9" x14ac:dyDescent="0.2">
      <c r="A2" s="1">
        <v>16.777030083627899</v>
      </c>
      <c r="D2" s="1">
        <v>16.777030083627899</v>
      </c>
      <c r="E2" s="1">
        <v>18.507307314527502</v>
      </c>
    </row>
    <row r="3" spans="1:9" x14ac:dyDescent="0.2">
      <c r="A3" s="1">
        <v>16.717073193066401</v>
      </c>
      <c r="D3" s="1">
        <v>16.717073193066401</v>
      </c>
      <c r="E3" s="1">
        <v>18.681818846640599</v>
      </c>
    </row>
    <row r="4" spans="1:9" x14ac:dyDescent="0.2">
      <c r="A4" s="1">
        <v>16.893539159976001</v>
      </c>
      <c r="D4" s="1">
        <v>16.893539159976001</v>
      </c>
      <c r="E4" s="1">
        <v>18.508216218781399</v>
      </c>
    </row>
    <row r="5" spans="1:9" x14ac:dyDescent="0.2">
      <c r="A5" s="1">
        <v>18.507307314527502</v>
      </c>
    </row>
    <row r="6" spans="1:9" x14ac:dyDescent="0.2">
      <c r="A6" s="1">
        <v>18.681818846640599</v>
      </c>
      <c r="C6" t="s">
        <v>2</v>
      </c>
      <c r="D6" s="2">
        <f>AVERAGE(D2:D4)</f>
        <v>16.795880812223434</v>
      </c>
      <c r="E6" s="2">
        <f>AVERAGE(E2:E4)</f>
        <v>18.565780793316502</v>
      </c>
    </row>
    <row r="7" spans="1:9" x14ac:dyDescent="0.2">
      <c r="A7" s="1">
        <v>18.508216218781399</v>
      </c>
      <c r="D7" s="2">
        <f>AVERAGE(D2:D4)</f>
        <v>16.795880812223434</v>
      </c>
      <c r="E7" s="2">
        <f>AVERAGE(E2:E4)</f>
        <v>18.565780793316502</v>
      </c>
    </row>
    <row r="8" spans="1:9" x14ac:dyDescent="0.2">
      <c r="A8" s="1">
        <v>23.0220047340798</v>
      </c>
      <c r="D8" s="2">
        <f>AVERAGE(D2:D4)</f>
        <v>16.795880812223434</v>
      </c>
      <c r="E8" s="2">
        <f>AVERAGE(E2:E4)</f>
        <v>18.565780793316502</v>
      </c>
    </row>
    <row r="9" spans="1:9" x14ac:dyDescent="0.2">
      <c r="A9" s="1">
        <v>22.880214115685799</v>
      </c>
      <c r="D9" t="s">
        <v>1</v>
      </c>
      <c r="E9" t="s">
        <v>11</v>
      </c>
      <c r="H9" t="s">
        <v>1</v>
      </c>
      <c r="I9" t="s">
        <v>11</v>
      </c>
    </row>
    <row r="10" spans="1:9" x14ac:dyDescent="0.2">
      <c r="A10" s="1">
        <v>22.947666863878599</v>
      </c>
      <c r="C10" t="s">
        <v>3</v>
      </c>
      <c r="D10" s="1">
        <v>23.0220047340798</v>
      </c>
      <c r="E10" s="1">
        <v>24.517555424290499</v>
      </c>
      <c r="G10" t="s">
        <v>4</v>
      </c>
      <c r="H10" s="1">
        <v>24.899600063909006</v>
      </c>
      <c r="I10" s="1">
        <v>25.924220701911601</v>
      </c>
    </row>
    <row r="11" spans="1:9" x14ac:dyDescent="0.2">
      <c r="A11" s="1">
        <v>24.517555424290499</v>
      </c>
      <c r="D11" s="1">
        <v>22.880214115685799</v>
      </c>
      <c r="E11" s="1">
        <v>24.687841947172998</v>
      </c>
      <c r="H11" s="1">
        <v>24.451465885213597</v>
      </c>
      <c r="I11" s="1">
        <v>26.6779255863032</v>
      </c>
    </row>
    <row r="12" spans="1:9" x14ac:dyDescent="0.2">
      <c r="A12" s="1">
        <v>24.687841947172998</v>
      </c>
      <c r="D12" s="1">
        <v>22.947666863878599</v>
      </c>
      <c r="E12" s="1">
        <v>24.444066571282995</v>
      </c>
      <c r="H12" s="1">
        <v>24.102451285335999</v>
      </c>
      <c r="I12" s="1">
        <v>26.2121550670186</v>
      </c>
    </row>
    <row r="13" spans="1:9" x14ac:dyDescent="0.2">
      <c r="A13" s="1">
        <v>24.444066571282995</v>
      </c>
    </row>
    <row r="14" spans="1:9" x14ac:dyDescent="0.2">
      <c r="A14" s="1">
        <v>24.899600063909006</v>
      </c>
      <c r="D14" s="3">
        <f>D10-D6</f>
        <v>6.2261239218563666</v>
      </c>
      <c r="E14" s="3">
        <f>E10-E6</f>
        <v>5.9517746309739969</v>
      </c>
      <c r="H14" s="3">
        <f>H10-D6</f>
        <v>8.1037192516855718</v>
      </c>
      <c r="I14" s="3">
        <f>I10-E6</f>
        <v>7.3584399085950984</v>
      </c>
    </row>
    <row r="15" spans="1:9" x14ac:dyDescent="0.2">
      <c r="A15" s="1">
        <v>24.451465885213597</v>
      </c>
      <c r="D15" s="3">
        <f t="shared" ref="D15:E16" si="0">D11-D7</f>
        <v>6.0843333034623654</v>
      </c>
      <c r="E15" s="3">
        <f t="shared" si="0"/>
        <v>6.122061153856496</v>
      </c>
      <c r="H15" s="3">
        <f t="shared" ref="H15:I16" si="1">H11-D7</f>
        <v>7.6555850729901636</v>
      </c>
      <c r="I15" s="3">
        <f t="shared" si="1"/>
        <v>8.1121447929866974</v>
      </c>
    </row>
    <row r="16" spans="1:9" x14ac:dyDescent="0.2">
      <c r="A16" s="1">
        <v>24.102451285335999</v>
      </c>
      <c r="D16" s="3">
        <f t="shared" si="0"/>
        <v>6.151786051655165</v>
      </c>
      <c r="E16" s="3">
        <f t="shared" si="0"/>
        <v>5.878285777966493</v>
      </c>
      <c r="H16" s="3">
        <f t="shared" si="1"/>
        <v>7.3065704731125649</v>
      </c>
      <c r="I16" s="3">
        <f t="shared" si="1"/>
        <v>7.6463742737020972</v>
      </c>
    </row>
    <row r="17" spans="1:9" x14ac:dyDescent="0.2">
      <c r="A17" s="1">
        <v>25.924220701911601</v>
      </c>
    </row>
    <row r="18" spans="1:9" x14ac:dyDescent="0.2">
      <c r="A18" s="1">
        <v>26.6779255863032</v>
      </c>
      <c r="D18">
        <f>2^(-D14)</f>
        <v>1.3358261557906205E-2</v>
      </c>
      <c r="E18">
        <f t="shared" ref="E18:I18" si="2">2^(-E14)</f>
        <v>1.6156128868737057E-2</v>
      </c>
      <c r="H18">
        <f t="shared" si="2"/>
        <v>3.6352763309944161E-3</v>
      </c>
      <c r="I18">
        <f t="shared" si="2"/>
        <v>6.0938093976285529E-3</v>
      </c>
    </row>
    <row r="19" spans="1:9" x14ac:dyDescent="0.2">
      <c r="A19" s="1">
        <v>26.2121550670186</v>
      </c>
      <c r="D19">
        <f t="shared" ref="D19:I20" si="3">2^(-D15)</f>
        <v>1.4737817423182181E-2</v>
      </c>
      <c r="E19">
        <f t="shared" si="3"/>
        <v>1.4357405200821976E-2</v>
      </c>
      <c r="H19">
        <f t="shared" si="3"/>
        <v>4.9595155773095355E-3</v>
      </c>
      <c r="I19">
        <f t="shared" si="3"/>
        <v>3.6141076816714117E-3</v>
      </c>
    </row>
    <row r="20" spans="1:9" x14ac:dyDescent="0.2">
      <c r="D20">
        <f t="shared" si="3"/>
        <v>1.4064615748429788E-2</v>
      </c>
      <c r="E20">
        <f t="shared" si="3"/>
        <v>1.7000420269042773E-2</v>
      </c>
      <c r="H20">
        <f t="shared" si="3"/>
        <v>6.3168872050659765E-3</v>
      </c>
      <c r="I20">
        <f t="shared" si="3"/>
        <v>4.9912805977746482E-3</v>
      </c>
    </row>
    <row r="22" spans="1:9" x14ac:dyDescent="0.2">
      <c r="D22">
        <f>AVERAGE(D18:D20)</f>
        <v>1.4053564909839391E-2</v>
      </c>
      <c r="H22">
        <f t="shared" ref="H22" si="4">AVERAGE(H18:H20)</f>
        <v>4.9705597044566426E-3</v>
      </c>
    </row>
    <row r="24" spans="1:9" x14ac:dyDescent="0.2">
      <c r="D24">
        <f>D18/0.014</f>
        <v>0.95416153985044327</v>
      </c>
      <c r="E24">
        <f>E18/0.014</f>
        <v>1.1540092049097896</v>
      </c>
      <c r="H24">
        <f>H18/0.00497</f>
        <v>0.73144392977754857</v>
      </c>
      <c r="I24">
        <f>I18/0.00497</f>
        <v>1.2261185910721435</v>
      </c>
    </row>
    <row r="25" spans="1:9" x14ac:dyDescent="0.2">
      <c r="D25">
        <f t="shared" ref="D25:E26" si="5">D19/0.014</f>
        <v>1.0527012445130128</v>
      </c>
      <c r="E25">
        <f t="shared" si="5"/>
        <v>1.0255289429158554</v>
      </c>
      <c r="H25">
        <f t="shared" ref="H25:I26" si="6">H19/0.00497</f>
        <v>0.99789045821117428</v>
      </c>
      <c r="I25">
        <f t="shared" si="6"/>
        <v>0.72718464419947926</v>
      </c>
    </row>
    <row r="26" spans="1:9" x14ac:dyDescent="0.2">
      <c r="D26">
        <f t="shared" si="5"/>
        <v>1.0046154106021277</v>
      </c>
      <c r="E26">
        <f t="shared" si="5"/>
        <v>1.2143157335030552</v>
      </c>
      <c r="H26">
        <f t="shared" si="6"/>
        <v>1.2710034617838988</v>
      </c>
      <c r="I26">
        <f t="shared" si="6"/>
        <v>1.0042818104174343</v>
      </c>
    </row>
    <row r="28" spans="1:9" x14ac:dyDescent="0.2">
      <c r="C28" t="s">
        <v>3</v>
      </c>
      <c r="D28" t="s">
        <v>1</v>
      </c>
      <c r="E28" t="s">
        <v>11</v>
      </c>
      <c r="G28" t="s">
        <v>4</v>
      </c>
      <c r="H28" t="s">
        <v>1</v>
      </c>
      <c r="I28" t="s">
        <v>11</v>
      </c>
    </row>
    <row r="29" spans="1:9" x14ac:dyDescent="0.2">
      <c r="C29" t="s">
        <v>5</v>
      </c>
      <c r="D29">
        <f>AVERAGE(D24:D26)</f>
        <v>1.0038260649885278</v>
      </c>
      <c r="E29">
        <f t="shared" ref="E29:I29" si="7">AVERAGE(E24:E26)</f>
        <v>1.1312846271095667</v>
      </c>
      <c r="H29">
        <f t="shared" si="7"/>
        <v>1.0001126165908738</v>
      </c>
      <c r="I29">
        <f t="shared" si="7"/>
        <v>0.98586168189635226</v>
      </c>
    </row>
    <row r="30" spans="1:9" x14ac:dyDescent="0.2">
      <c r="C30" t="s">
        <v>6</v>
      </c>
      <c r="D30">
        <f>STDEV(D24:D26)</f>
        <v>4.9274594352667074E-2</v>
      </c>
      <c r="E30">
        <f t="shared" ref="E30:I30" si="8">STDEV(E24:E26)</f>
        <v>9.6423119127119081E-2</v>
      </c>
      <c r="H30">
        <f t="shared" si="8"/>
        <v>0.26978662983110613</v>
      </c>
      <c r="I30">
        <f t="shared" si="8"/>
        <v>0.24997649226784099</v>
      </c>
    </row>
    <row r="31" spans="1:9" x14ac:dyDescent="0.2">
      <c r="C31" t="s">
        <v>7</v>
      </c>
      <c r="D31">
        <f>D30/SQRT(3)</f>
        <v>2.8448700313721952E-2</v>
      </c>
      <c r="E31">
        <f t="shared" ref="E31:I31" si="9">E30/SQRT(3)</f>
        <v>5.5669913784145555E-2</v>
      </c>
      <c r="H31">
        <f t="shared" si="9"/>
        <v>0.15576138335675105</v>
      </c>
      <c r="I31">
        <f t="shared" si="9"/>
        <v>0.1443239951019164</v>
      </c>
    </row>
    <row r="32" spans="1:9" x14ac:dyDescent="0.2">
      <c r="C32" t="s">
        <v>8</v>
      </c>
      <c r="E32">
        <f>_xlfn.T.TEST(E24:E26,D24:D26,2,2)</f>
        <v>0.11110033899315706</v>
      </c>
      <c r="I32">
        <f>_xlfn.T.TEST(I24:I26,H24:H26,2,2)</f>
        <v>0.94971339190763882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2021-11-24T17:39:30Z</dcterms:modified>
</cp:coreProperties>
</file>